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<sst xmlns="http://schemas.openxmlformats.org/spreadsheetml/2006/main" count="200" uniqueCount="176">
  <si>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</si>
  <si>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</si>
  <si>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</si>
  <si>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</si>
  <si>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</si>
  <si>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</si>
  <si>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</si>
  <si>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</si>
  <si>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</si>
  <si>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</si>
  <si>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</si>
  <si>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</si>
  <si>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</si>
  <si>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</si>
  <si>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</si>
  <si>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</si>
  <si>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100 1 03 02260 01 0000 110</t>
  </si>
  <si>
    <t>100 1 03 02250 01 0000 110</t>
  </si>
  <si>
    <t>100 1 03 02240 01 0000 110</t>
  </si>
  <si>
    <t>100 1 03 02230 01 0000 110</t>
  </si>
  <si>
    <t>182 1 01 02030 01 0000 110</t>
  </si>
  <si>
    <t>182 1 01 02020 01 0000 110</t>
  </si>
  <si>
    <t>182 1 01 02010 01 0000 110</t>
  </si>
  <si>
    <t>Управление Федеральной налоговой службы по Ивановской области</t>
  </si>
  <si>
    <t>Управление Федерального казначейства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</si>
  <si>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</si>
  <si>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182 1 01 02040 01 0000 110</t>
  </si>
  <si>
    <t>Налог на доходыфизических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Федерации.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</si>
  <si>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</si>
  <si>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</si>
  <si>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</si>
  <si>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</si>
  <si>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182 1050201002 0000 110</t>
  </si>
  <si>
    <t xml:space="preserve"> 182 1080301001 0000 110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</si>
  <si>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</si>
  <si>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</si>
  <si>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</si>
  <si>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</si>
  <si>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</si>
  <si>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330 1110502505 0000 120</t>
  </si>
  <si>
    <t xml:space="preserve">Управление городского хозяйства   и ЖКХ района администрации Пучежского муниципального района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</si>
  <si>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</si>
  <si>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</si>
  <si>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</si>
  <si>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</si>
  <si>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Плата за выбросы загрязняющих веществ в атмосферный воздух стационарными объектами </t>
  </si>
  <si>
    <t xml:space="preserve">  Плата за сбросы загрязняющих веществ в водные объекты</t>
  </si>
  <si>
    <t xml:space="preserve">Управление Федеральной службы по надзору в сфере проиродопользования "Росприроднадзор" по Ивановской области </t>
  </si>
  <si>
    <t xml:space="preserve">  Прочие доходы от компенсации затрат бюджетов муниципальных районов</t>
  </si>
  <si>
    <t xml:space="preserve">Отдел образования и делам молодежи администрации Пучежского муниципального района </t>
  </si>
  <si>
    <t>073 11302995 05 0000 130</t>
  </si>
  <si>
    <t xml:space="preserve"> 048 11201010 01 0000 120</t>
  </si>
  <si>
    <t xml:space="preserve"> 182 10503010 01 0000 110</t>
  </si>
  <si>
    <t xml:space="preserve"> 182 10504020 02 0000 110</t>
  </si>
  <si>
    <t>182 11603010 01 0000 140</t>
  </si>
  <si>
    <t xml:space="preserve"> 104 11105013 13 0000 120</t>
  </si>
  <si>
    <t xml:space="preserve"> 166 11105075 05 0000 120</t>
  </si>
  <si>
    <t>330 11105013 05 0000 120</t>
  </si>
  <si>
    <t xml:space="preserve"> 330 1130199505 0000 130</t>
  </si>
  <si>
    <t xml:space="preserve"> 330 11406013 05 0000 430</t>
  </si>
  <si>
    <t xml:space="preserve"> 330 11690050 05 0000 140</t>
  </si>
  <si>
    <t>ИТОГО:</t>
  </si>
  <si>
    <t xml:space="preserve"> 104 11406013 13 0000 430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</si>
  <si>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</si>
  <si>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</si>
  <si>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Субсидия бюджетам муниципальных районов на поддержку отрасли культуры</t>
  </si>
  <si>
    <t xml:space="preserve">  Прочие субсидии бюджетам муниципальных районов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</si>
  <si>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</si>
  <si>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</si>
  <si>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</si>
  <si>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Прочие субвенции бюджетам муниципальных районов</t>
  </si>
  <si>
    <t xml:space="preserve">Итого: безвозмездные доходы 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</si>
  <si>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</si>
  <si>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</si>
  <si>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177 1164300001 0000 140</t>
  </si>
  <si>
    <t xml:space="preserve"> 177 1169005005 0000 140</t>
  </si>
  <si>
    <t xml:space="preserve"> 188 1169005005 0000 140</t>
  </si>
  <si>
    <t xml:space="preserve">Министерство внутренних дел по Ивановской области 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</si>
  <si>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</si>
  <si>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Главное Управление МЧС России по Ивановской области</t>
  </si>
  <si>
    <t xml:space="preserve"> 092 2021500105 0000 151</t>
  </si>
  <si>
    <t>092 2021500205 0000 151</t>
  </si>
  <si>
    <t>092 2022551905 0000 151</t>
  </si>
  <si>
    <t xml:space="preserve"> 092 2024001405 0000 151</t>
  </si>
  <si>
    <t>092 2196001005 0000 151</t>
  </si>
  <si>
    <t>076 11690050 05 0000 140</t>
  </si>
  <si>
    <t>Московско - окское территориальное управление Федерального агенства по рыболовству</t>
  </si>
  <si>
    <t>092 117 0505005 0000 180</t>
  </si>
  <si>
    <t>Прочие неналоговые доходы зачисляемые в бюджет района</t>
  </si>
  <si>
    <t>166 11109045 05 0000 120</t>
  </si>
  <si>
    <t xml:space="preserve"> 188 1164300001 0000 140</t>
  </si>
  <si>
    <t>322 1164300001 0000 140</t>
  </si>
  <si>
    <t>330 117 0505005 0000 180</t>
  </si>
  <si>
    <t>Управление Федеральной службы судебных приставов по Ивановской области</t>
  </si>
  <si>
    <t xml:space="preserve">  Плата за размещение отходов производства </t>
  </si>
  <si>
    <t>048 11201030 01 0000 120</t>
  </si>
  <si>
    <t xml:space="preserve"> 048 11201041 01 0000 120</t>
  </si>
  <si>
    <t xml:space="preserve"> 166 11402053 05 0000 410</t>
  </si>
  <si>
    <t xml:space="preserve"> 188 11628000 01 0000 140</t>
  </si>
  <si>
    <t xml:space="preserve">  188 11621050 05 0000 140</t>
  </si>
  <si>
    <t>Денежные взыскания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</si>
  <si>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</si>
  <si>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330 117 0105005 0000 180</t>
  </si>
  <si>
    <t>Невыясненные поступления, зачисляемые в бюджеты муниципальных районов</t>
  </si>
  <si>
    <t>092 20225497 05 0000 151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</si>
  <si>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</si>
  <si>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</si>
  <si>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</si>
  <si>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092 218 60010 05 0000 151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</si>
  <si>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</si>
  <si>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</si>
  <si>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188 1160801001 0000 140</t>
  </si>
  <si>
    <t xml:space="preserve"> 188 1160802001 0000 140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</si>
  <si>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</si>
  <si>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</si>
  <si>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330 1130206505 0000 130</t>
  </si>
  <si>
    <t>Доходы, поступающие в порядке возмщения расходов, понесенных в связи с эксплуатацией имущества муниципального района</t>
  </si>
  <si>
    <t>Реестр источников доходов бюджета Пучежского муниципального района  на 2020-2022 годы</t>
  </si>
  <si>
    <t>Прогноз доходов бюджета на 2019г., руб.</t>
  </si>
  <si>
    <t>Кассовые поступления в текущем финансовом году (по состоянию на 01.10.2019г.), руб.</t>
  </si>
  <si>
    <t>на 2020 г. (очередной финансовый год),  руб.</t>
  </si>
  <si>
    <t>на 2021 г.               (первый год планового периода),  руб.</t>
  </si>
  <si>
    <t>на 2022 г.                  (второй год планового периода),  руб.</t>
  </si>
  <si>
    <t xml:space="preserve"> 048 11201042 01 0000 120</t>
  </si>
  <si>
    <t>Плата за размещение твердых коммунальных отходов</t>
  </si>
  <si>
    <t>076 116430000 05 0000 140</t>
  </si>
  <si>
    <t xml:space="preserve">Денежные взыскания (штрафы)за нарушение законодательства Российской Федерации об административных правонарушениях,предусмотренные статьей 20.25 Кодекса Российской Федерацииоб административных правонарушениях </t>
  </si>
  <si>
    <t>182 1 01 02050 01 0000 110</t>
  </si>
  <si>
    <t>Налог на доходы физических лиц с сумм прибыли контролируемой иностранной компании</t>
  </si>
  <si>
    <t xml:space="preserve"> 166 114 06025 05 0000 410</t>
  </si>
  <si>
    <t>Доходы от продажи земельных участков, находящихся в собсвенности муниципальных районов (за исключением земельных участков муниципальных бюджетных и автономных учреждений)</t>
  </si>
  <si>
    <t>182 11603030 01 0000 140</t>
  </si>
  <si>
    <t>Денежные взыскания (штрафы) за админстратинвные правонарушения в области налогов и сборов, предусмотренные Кодексом Российской Федерации об администратиных правонарушениях</t>
  </si>
  <si>
    <t xml:space="preserve"> 182 11643000 01 0000 140</t>
  </si>
  <si>
    <t xml:space="preserve"> 182 10502020 01 0000 110</t>
  </si>
  <si>
    <t>Единый налог на вмененый доход для отдельных видов деятельности (зачисляемый до 01.01.2011)</t>
  </si>
  <si>
    <t>02 ноября  2019г.</t>
  </si>
  <si>
    <t>092 20220216 05 0000 151</t>
  </si>
  <si>
    <t xml:space="preserve"> 092 2022999905 0000 150</t>
  </si>
  <si>
    <t xml:space="preserve"> 092 2023002405 0000 150</t>
  </si>
  <si>
    <t>092 2023508205 0000 150</t>
  </si>
  <si>
    <t>092 2023512005 0000 150</t>
  </si>
  <si>
    <t xml:space="preserve"> 092 2023999905 0000 150</t>
  </si>
  <si>
    <t>092 2022007705 0000 151</t>
  </si>
  <si>
    <t>092 20225097 05 0000 151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</si>
  <si>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</si>
  <si>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осуществлении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подьездов к дворовым территориям многоквартирных домов населенных пунктов</t>
  </si>
  <si>
    <t>Начальник Финансового отдела администрации Пучежского муниицпального района _______________________________ Жигалова С.Н.</t>
  </si>
  <si>
    <t xml:space="preserve"> 042 1169005 05 0000 140</t>
  </si>
  <si>
    <t>Комитет Ивановской области по обеспечению деятельности мировых судей и гражданской защиты населения</t>
  </si>
  <si>
    <t xml:space="preserve"> 048 1169005 05 0000 140</t>
  </si>
  <si>
    <t>Федеральная антимонопольная служба</t>
  </si>
  <si>
    <t>161 11633050 05 0000 140</t>
  </si>
  <si>
    <t xml:space="preserve">Денежные взыскания (штрафы) за нарушение законодательства российской Федерации о контрактной систему в сфере закупок товаров, работ, услуг для обеспечения государственных и муниципальных нужд для муниципального района </t>
  </si>
  <si>
    <t xml:space="preserve"> 166 11107015 05 0000 120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</si>
  <si>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 предприятий, созданными муниципальными районами </t>
  </si>
  <si>
    <t xml:space="preserve"> 188 1163003001 0000 140</t>
  </si>
  <si>
    <t>Прочие денежные взыскания (штрафы)за правонарушения в облвасти дорожного движения</t>
  </si>
  <si>
    <t xml:space="preserve">Комитет экономического развития, управления муниципальным имуществом, торговли, конкурсов, аукционов администрации Пучежского муниципального района </t>
  </si>
  <si>
    <t>Администрация Пучежского муниципального района Ивановской области</t>
  </si>
  <si>
    <t>166 11105013 05 0000 120</t>
  </si>
  <si>
    <t xml:space="preserve"> 166 1110502505 0000 120</t>
  </si>
  <si>
    <t xml:space="preserve"> 166 11406013 05 0000 430</t>
  </si>
  <si>
    <t>073 11301995 05 0000 130</t>
  </si>
  <si>
    <t>Прочие доходы от оказания платных услуг (работ)получателями средств районов бюджета</t>
  </si>
  <si>
    <t>330 113 02 995 0000 130</t>
  </si>
  <si>
    <t>Прочие доходы от компенсации затрат бюджетов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</si>
  <si>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</si>
  <si>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</si>
  <si>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</si>
  <si>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</si>
  <si>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330  11601063 01 0000 140</t>
  </si>
  <si>
    <t>330  11601053 01 0000 140</t>
  </si>
  <si>
    <t>330  11601123 01 0000 140</t>
  </si>
  <si>
    <t>330  11601203 01 0000 140</t>
  </si>
  <si>
    <t>исп. Главный специалист по доходам бюджета и финансам производственной сферы____________________________ Милушкова Е.Ю.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</si>
</sst>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_р_._-;\-* #,##0.0_р_._-;_-* &quot;-&quot;??_р_._-;_-@_-"/>
    <numFmt numFmtId="179" formatCode="0.0"/>
    <numFmt numFmtId="180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4" fontId="9" fillId="0" borderId="2">
      <alignment horizontal="right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3" applyNumberFormat="0" applyAlignment="0" applyProtection="0"/>
    <xf numFmtId="0" fontId="22" fillId="20" borderId="4" applyNumberFormat="0" applyAlignment="0" applyProtection="0"/>
    <xf numFmtId="0" fontId="2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1" borderId="9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9" fontId="12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 vertical="center" wrapText="1"/>
    </xf>
    <xf numFmtId="0" fontId="1" fillId="0" borderId="12" xfId="33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1" fillId="0" borderId="2" xfId="34" applyNumberFormat="1" applyFont="1" applyAlignment="1" applyProtection="1">
      <alignment horizontal="center" vertical="center"/>
      <protection/>
    </xf>
    <xf numFmtId="49" fontId="4" fillId="0" borderId="16" xfId="34" applyNumberFormat="1" applyFont="1" applyBorder="1" applyAlignment="1" applyProtection="1">
      <alignment horizontal="center" vertical="center"/>
      <protection/>
    </xf>
    <xf numFmtId="0" fontId="4" fillId="0" borderId="17" xfId="33" applyNumberFormat="1" applyFont="1" applyBorder="1" applyAlignment="1" applyProtection="1">
      <alignment horizontal="center" vertical="center" wrapText="1"/>
      <protection/>
    </xf>
    <xf numFmtId="49" fontId="1" fillId="0" borderId="12" xfId="34" applyNumberFormat="1" applyFont="1" applyBorder="1" applyAlignment="1" applyProtection="1">
      <alignment horizontal="center" vertical="center"/>
      <protection/>
    </xf>
    <xf numFmtId="49" fontId="4" fillId="0" borderId="12" xfId="34" applyNumberFormat="1" applyFont="1" applyBorder="1" applyAlignment="1" applyProtection="1">
      <alignment horizontal="center" vertical="center"/>
      <protection/>
    </xf>
    <xf numFmtId="0" fontId="4" fillId="0" borderId="12" xfId="33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1" fillId="0" borderId="18" xfId="34" applyNumberFormat="1" applyFont="1" applyBorder="1" applyAlignment="1" applyProtection="1">
      <alignment horizontal="center" vertical="center"/>
      <protection/>
    </xf>
    <xf numFmtId="49" fontId="1" fillId="0" borderId="17" xfId="34" applyNumberFormat="1" applyFont="1" applyBorder="1" applyAlignment="1" applyProtection="1">
      <alignment horizontal="center" vertical="center"/>
      <protection/>
    </xf>
    <xf numFmtId="0" fontId="1" fillId="0" borderId="15" xfId="33" applyNumberFormat="1" applyFont="1" applyBorder="1" applyAlignment="1" applyProtection="1">
      <alignment horizontal="center" vertical="center" wrapText="1"/>
      <protection/>
    </xf>
    <xf numFmtId="49" fontId="1" fillId="0" borderId="19" xfId="34" applyNumberFormat="1" applyFont="1" applyBorder="1" applyAlignment="1" applyProtection="1">
      <alignment horizontal="center" vertical="center"/>
      <protection/>
    </xf>
    <xf numFmtId="0" fontId="1" fillId="0" borderId="1" xfId="33" applyNumberFormat="1" applyFont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4" fillId="0" borderId="14" xfId="33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 wrapText="1"/>
    </xf>
    <xf numFmtId="178" fontId="13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wrapText="1"/>
    </xf>
    <xf numFmtId="49" fontId="4" fillId="0" borderId="15" xfId="34" applyNumberFormat="1" applyFont="1" applyBorder="1" applyAlignment="1" applyProtection="1">
      <alignment horizontal="center" vertical="center"/>
      <protection/>
    </xf>
    <xf numFmtId="0" fontId="4" fillId="0" borderId="15" xfId="33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1" fillId="0" borderId="13" xfId="33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18" fillId="0" borderId="0" xfId="0" applyFont="1" applyAlignment="1">
      <alignment/>
    </xf>
    <xf numFmtId="49" fontId="1" fillId="0" borderId="12" xfId="34" applyNumberFormat="1" applyFont="1" applyBorder="1" applyAlignment="1" applyProtection="1">
      <alignment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4" fillId="0" borderId="21" xfId="34" applyNumberFormat="1" applyFont="1" applyBorder="1" applyAlignment="1" applyProtection="1">
      <alignment horizontal="center" vertical="center"/>
      <protection/>
    </xf>
    <xf numFmtId="0" fontId="4" fillId="0" borderId="13" xfId="33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 vertical="center"/>
    </xf>
    <xf numFmtId="49" fontId="1" fillId="0" borderId="22" xfId="34" applyNumberFormat="1" applyFont="1" applyBorder="1" applyAlignment="1" applyProtection="1">
      <alignment horizontal="center" vertical="center"/>
      <protection/>
    </xf>
    <xf numFmtId="43" fontId="13" fillId="0" borderId="13" xfId="61" applyFont="1" applyBorder="1" applyAlignment="1">
      <alignment vertical="center" wrapText="1"/>
    </xf>
    <xf numFmtId="49" fontId="1" fillId="0" borderId="15" xfId="34" applyNumberFormat="1" applyFont="1" applyBorder="1" applyAlignment="1" applyProtection="1">
      <alignment horizontal="center" vertical="center"/>
      <protection/>
    </xf>
    <xf numFmtId="0" fontId="14" fillId="0" borderId="23" xfId="33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3" fontId="0" fillId="0" borderId="0" xfId="6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9" xfId="34" applyNumberFormat="1" applyFont="1" applyFill="1" applyBorder="1" applyAlignment="1" applyProtection="1">
      <alignment horizontal="center" vertical="center"/>
      <protection/>
    </xf>
    <xf numFmtId="0" fontId="1" fillId="0" borderId="12" xfId="33" applyNumberFormat="1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>
      <alignment horizontal="center" vertical="center"/>
    </xf>
    <xf numFmtId="4" fontId="14" fillId="0" borderId="2" xfId="35" applyNumberFormat="1" applyFont="1" applyAlignment="1" applyProtection="1">
      <alignment horizontal="center" vertical="center"/>
      <protection/>
    </xf>
    <xf numFmtId="0" fontId="3" fillId="24" borderId="13" xfId="0" applyFont="1" applyFill="1" applyBorder="1" applyAlignment="1">
      <alignment horizontal="center" vertical="center" wrapText="1"/>
    </xf>
    <xf numFmtId="179" fontId="12" fillId="24" borderId="12" xfId="0" applyNumberFormat="1" applyFont="1" applyFill="1" applyBorder="1" applyAlignment="1">
      <alignment horizontal="center" vertical="center" wrapText="1"/>
    </xf>
    <xf numFmtId="49" fontId="4" fillId="0" borderId="0" xfId="34" applyNumberFormat="1" applyFont="1" applyBorder="1" applyAlignment="1" applyProtection="1">
      <alignment horizontal="center" vertical="center"/>
      <protection/>
    </xf>
    <xf numFmtId="49" fontId="14" fillId="0" borderId="2" xfId="34" applyNumberFormat="1" applyFont="1" applyAlignment="1" applyProtection="1">
      <alignment horizontal="center" vertical="center"/>
      <protection/>
    </xf>
    <xf numFmtId="0" fontId="14" fillId="0" borderId="1" xfId="33" applyNumberFormat="1" applyFont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43" fontId="12" fillId="24" borderId="13" xfId="61" applyFont="1" applyFill="1" applyBorder="1" applyAlignment="1">
      <alignment vertical="center" wrapText="1"/>
    </xf>
    <xf numFmtId="43" fontId="12" fillId="0" borderId="13" xfId="61" applyFont="1" applyBorder="1" applyAlignment="1">
      <alignment horizontal="center" vertical="center" wrapText="1"/>
    </xf>
    <xf numFmtId="43" fontId="12" fillId="0" borderId="12" xfId="6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43" fontId="12" fillId="0" borderId="12" xfId="61" applyNumberFormat="1" applyFont="1" applyBorder="1" applyAlignment="1">
      <alignment horizontal="center" vertical="center" wrapText="1"/>
    </xf>
    <xf numFmtId="43" fontId="13" fillId="0" borderId="12" xfId="61" applyNumberFormat="1" applyFont="1" applyBorder="1" applyAlignment="1">
      <alignment horizontal="center" vertical="center" wrapText="1"/>
    </xf>
    <xf numFmtId="43" fontId="12" fillId="0" borderId="13" xfId="61" applyNumberFormat="1" applyFont="1" applyBorder="1" applyAlignment="1">
      <alignment horizontal="center" vertical="center" wrapText="1"/>
    </xf>
    <xf numFmtId="43" fontId="13" fillId="0" borderId="13" xfId="0" applyNumberFormat="1" applyFont="1" applyBorder="1" applyAlignment="1">
      <alignment horizontal="center" vertical="center" wrapText="1"/>
    </xf>
    <xf numFmtId="43" fontId="13" fillId="0" borderId="12" xfId="6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49" fontId="4" fillId="0" borderId="19" xfId="34" applyNumberFormat="1" applyFont="1" applyBorder="1" applyAlignment="1" applyProtection="1">
      <alignment horizontal="center" vertical="center"/>
      <protection/>
    </xf>
    <xf numFmtId="0" fontId="1" fillId="0" borderId="23" xfId="33" applyNumberFormat="1" applyFont="1" applyBorder="1" applyAlignment="1" applyProtection="1">
      <alignment horizontal="center" vertical="center" wrapText="1"/>
      <protection/>
    </xf>
    <xf numFmtId="43" fontId="12" fillId="0" borderId="24" xfId="6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24" borderId="12" xfId="0" applyNumberFormat="1" applyFont="1" applyFill="1" applyBorder="1" applyAlignment="1">
      <alignment horizontal="center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K94" sqref="K94"/>
    </sheetView>
  </sheetViews>
  <sheetFormatPr defaultColWidth="9.140625" defaultRowHeight="15"/>
  <cols>
    <col min="2" max="2" width="16.8515625" style="0" customWidth="1"/>
    <col min="3" max="3" width="30.57421875" style="42" customWidth="1"/>
    <col min="4" max="4" width="39.00390625" style="42" customWidth="1"/>
    <col min="5" max="5" width="23.28125" style="0" customWidth="1"/>
    <col min="7" max="7" width="20.7109375" style="76" customWidth="1"/>
    <col min="8" max="11" width="20.7109375" style="42" customWidth="1"/>
  </cols>
  <sheetData>
    <row r="2" spans="1:11" ht="16.5">
      <c r="A2" s="122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>
      <c r="A3" s="1"/>
      <c r="B3" s="1"/>
      <c r="C3" s="24"/>
      <c r="D3" s="24"/>
      <c r="E3" s="1"/>
      <c r="F3" s="1"/>
      <c r="G3" s="73"/>
      <c r="H3" s="24"/>
      <c r="I3" s="24"/>
      <c r="J3" s="24"/>
      <c r="K3" s="24"/>
    </row>
    <row r="4" spans="1:11" ht="28.5" customHeight="1">
      <c r="A4" s="119" t="s">
        <v>0</v>
      </c>
      <c r="B4" s="119" t="s">
        <v>1</v>
      </c>
      <c r="C4" s="118" t="s">
        <v>2</v>
      </c>
      <c r="D4" s="118"/>
      <c r="E4" s="119" t="s">
        <v>5</v>
      </c>
      <c r="F4" s="119" t="s">
        <v>6</v>
      </c>
      <c r="G4" s="129" t="s">
        <v>118</v>
      </c>
      <c r="H4" s="119" t="s">
        <v>119</v>
      </c>
      <c r="I4" s="118" t="s">
        <v>7</v>
      </c>
      <c r="J4" s="118"/>
      <c r="K4" s="118"/>
    </row>
    <row r="5" spans="1:11" ht="126" customHeight="1">
      <c r="A5" s="115"/>
      <c r="B5" s="115"/>
      <c r="C5" s="2" t="s">
        <v>3</v>
      </c>
      <c r="D5" s="2" t="s">
        <v>4</v>
      </c>
      <c r="E5" s="115"/>
      <c r="F5" s="115"/>
      <c r="G5" s="130"/>
      <c r="H5" s="115"/>
      <c r="I5" s="2" t="s">
        <v>120</v>
      </c>
      <c r="J5" s="2" t="s">
        <v>121</v>
      </c>
      <c r="K5" s="2" t="s">
        <v>122</v>
      </c>
    </row>
    <row r="6" spans="1:11" ht="129.75" customHeight="1">
      <c r="A6" s="3"/>
      <c r="B6" s="5"/>
      <c r="C6" s="25" t="s">
        <v>148</v>
      </c>
      <c r="D6" s="23" t="s">
        <v>44</v>
      </c>
      <c r="E6" s="2" t="s">
        <v>149</v>
      </c>
      <c r="F6" s="84"/>
      <c r="G6" s="90">
        <v>50000</v>
      </c>
      <c r="H6" s="90">
        <v>50000</v>
      </c>
      <c r="I6" s="85">
        <v>0</v>
      </c>
      <c r="J6" s="85">
        <v>0</v>
      </c>
      <c r="K6" s="17">
        <v>0</v>
      </c>
    </row>
    <row r="7" spans="1:11" s="12" customFormat="1" ht="29.25" customHeight="1">
      <c r="A7" s="9"/>
      <c r="B7" s="10"/>
      <c r="C7" s="26"/>
      <c r="D7" s="27" t="s">
        <v>61</v>
      </c>
      <c r="E7" s="15"/>
      <c r="F7" s="10"/>
      <c r="G7" s="65">
        <f>G6</f>
        <v>50000</v>
      </c>
      <c r="H7" s="65">
        <f>H6</f>
        <v>50000</v>
      </c>
      <c r="I7" s="44">
        <f>I6</f>
        <v>0</v>
      </c>
      <c r="J7" s="44">
        <f>J6</f>
        <v>0</v>
      </c>
      <c r="K7" s="44">
        <f>K6</f>
        <v>0</v>
      </c>
    </row>
    <row r="8" spans="1:11" ht="61.5" customHeight="1">
      <c r="A8" s="3"/>
      <c r="B8" s="2"/>
      <c r="C8" s="28" t="s">
        <v>51</v>
      </c>
      <c r="D8" s="23" t="s">
        <v>45</v>
      </c>
      <c r="E8" s="119" t="s">
        <v>47</v>
      </c>
      <c r="F8" s="5"/>
      <c r="G8" s="91">
        <v>11500</v>
      </c>
      <c r="H8" s="91">
        <v>10934.45</v>
      </c>
      <c r="I8" s="92">
        <v>12600</v>
      </c>
      <c r="J8" s="92">
        <v>13100</v>
      </c>
      <c r="K8" s="92">
        <v>13600</v>
      </c>
    </row>
    <row r="9" spans="1:11" ht="44.25" customHeight="1">
      <c r="A9" s="3"/>
      <c r="B9" s="2"/>
      <c r="C9" s="28" t="s">
        <v>95</v>
      </c>
      <c r="D9" s="23" t="s">
        <v>46</v>
      </c>
      <c r="E9" s="114"/>
      <c r="F9" s="5"/>
      <c r="G9" s="91">
        <v>45000</v>
      </c>
      <c r="H9" s="91">
        <v>43604.59</v>
      </c>
      <c r="I9" s="92">
        <v>22900</v>
      </c>
      <c r="J9" s="92">
        <v>23800</v>
      </c>
      <c r="K9" s="92">
        <v>24700</v>
      </c>
    </row>
    <row r="10" spans="1:11" ht="48.75" customHeight="1">
      <c r="A10" s="3"/>
      <c r="B10" s="2"/>
      <c r="C10" s="28" t="s">
        <v>96</v>
      </c>
      <c r="D10" s="23" t="s">
        <v>94</v>
      </c>
      <c r="E10" s="114"/>
      <c r="F10" s="5"/>
      <c r="G10" s="91">
        <v>8000</v>
      </c>
      <c r="H10" s="91">
        <v>7740.23</v>
      </c>
      <c r="I10" s="92">
        <v>0</v>
      </c>
      <c r="J10" s="92">
        <v>0</v>
      </c>
      <c r="K10" s="92">
        <v>0</v>
      </c>
    </row>
    <row r="11" spans="1:11" ht="48.75" customHeight="1">
      <c r="A11" s="3"/>
      <c r="B11" s="2"/>
      <c r="C11" s="28" t="s">
        <v>123</v>
      </c>
      <c r="D11" s="36" t="s">
        <v>124</v>
      </c>
      <c r="E11" s="114"/>
      <c r="F11" s="2"/>
      <c r="G11" s="92">
        <v>3400</v>
      </c>
      <c r="H11" s="92">
        <v>3381.19</v>
      </c>
      <c r="I11" s="92">
        <v>0</v>
      </c>
      <c r="J11" s="92">
        <v>0</v>
      </c>
      <c r="K11" s="92">
        <v>0</v>
      </c>
    </row>
    <row r="12" spans="1:11" ht="73.5" customHeight="1">
      <c r="A12" s="3"/>
      <c r="B12" s="2"/>
      <c r="C12" s="28" t="s">
        <v>150</v>
      </c>
      <c r="D12" s="23" t="s">
        <v>44</v>
      </c>
      <c r="E12" s="115"/>
      <c r="F12" s="2"/>
      <c r="G12" s="92">
        <v>63805.86</v>
      </c>
      <c r="H12" s="92">
        <v>63805.86</v>
      </c>
      <c r="I12" s="92"/>
      <c r="J12" s="92"/>
      <c r="K12" s="92"/>
    </row>
    <row r="13" spans="1:13" s="12" customFormat="1" ht="24" customHeight="1">
      <c r="A13" s="9"/>
      <c r="B13" s="11"/>
      <c r="C13" s="47"/>
      <c r="D13" s="48" t="s">
        <v>61</v>
      </c>
      <c r="E13" s="49"/>
      <c r="F13" s="11"/>
      <c r="G13" s="93">
        <f>G12+G11+G10+G9+G8</f>
        <v>131705.86</v>
      </c>
      <c r="H13" s="93">
        <f>H8+H9+H10+H11+H12</f>
        <v>129466.31999999999</v>
      </c>
      <c r="I13" s="93">
        <f>I8+I9+I10+I11+I12</f>
        <v>35500</v>
      </c>
      <c r="J13" s="93">
        <f>J8+J9+J10+J11+J12</f>
        <v>36900</v>
      </c>
      <c r="K13" s="93">
        <f>K8+K9+K10+K11+K12</f>
        <v>38300</v>
      </c>
      <c r="L13" s="20"/>
      <c r="M13" s="20"/>
    </row>
    <row r="14" spans="1:13" s="12" customFormat="1" ht="63.75" customHeight="1">
      <c r="A14" s="9"/>
      <c r="B14" s="11"/>
      <c r="C14" s="28" t="s">
        <v>163</v>
      </c>
      <c r="D14" s="36" t="s">
        <v>164</v>
      </c>
      <c r="E14" s="49"/>
      <c r="F14" s="11"/>
      <c r="G14" s="93">
        <v>0</v>
      </c>
      <c r="H14" s="93">
        <v>0</v>
      </c>
      <c r="I14" s="108">
        <v>3993600</v>
      </c>
      <c r="J14" s="108">
        <v>3993600</v>
      </c>
      <c r="K14" s="108">
        <v>3993600</v>
      </c>
      <c r="L14" s="20"/>
      <c r="M14" s="20"/>
    </row>
    <row r="15" spans="1:13" ht="94.5" customHeight="1">
      <c r="A15" s="3"/>
      <c r="B15" s="2"/>
      <c r="C15" s="28" t="s">
        <v>50</v>
      </c>
      <c r="D15" s="23" t="s">
        <v>48</v>
      </c>
      <c r="E15" s="77" t="s">
        <v>49</v>
      </c>
      <c r="F15" s="2"/>
      <c r="G15" s="94">
        <v>5900000</v>
      </c>
      <c r="H15" s="92">
        <v>4245133.89</v>
      </c>
      <c r="I15" s="92">
        <v>6534200</v>
      </c>
      <c r="J15" s="92">
        <v>6534200</v>
      </c>
      <c r="K15" s="92">
        <v>6534200</v>
      </c>
      <c r="L15" s="22"/>
      <c r="M15" s="21"/>
    </row>
    <row r="16" spans="1:12" s="20" customFormat="1" ht="21.75" customHeight="1">
      <c r="A16" s="9"/>
      <c r="B16" s="11"/>
      <c r="C16" s="29"/>
      <c r="D16" s="30" t="s">
        <v>61</v>
      </c>
      <c r="E16" s="8"/>
      <c r="F16" s="11"/>
      <c r="G16" s="95">
        <f>G14+G15</f>
        <v>5900000</v>
      </c>
      <c r="H16" s="95">
        <f>H14+H15</f>
        <v>4245133.89</v>
      </c>
      <c r="I16" s="95">
        <f>I14+I15</f>
        <v>10527800</v>
      </c>
      <c r="J16" s="95">
        <f>J14+J15</f>
        <v>10527800</v>
      </c>
      <c r="K16" s="95">
        <f>K14+K15</f>
        <v>10527800</v>
      </c>
      <c r="L16" s="46"/>
    </row>
    <row r="17" spans="1:13" ht="82.5" customHeight="1">
      <c r="A17" s="3"/>
      <c r="B17" s="2"/>
      <c r="C17" s="28" t="s">
        <v>85</v>
      </c>
      <c r="D17" s="23" t="s">
        <v>44</v>
      </c>
      <c r="E17" s="112" t="s">
        <v>86</v>
      </c>
      <c r="F17" s="2"/>
      <c r="G17" s="94">
        <v>25334</v>
      </c>
      <c r="H17" s="92">
        <v>25334</v>
      </c>
      <c r="I17" s="17">
        <v>0</v>
      </c>
      <c r="J17" s="17">
        <v>0</v>
      </c>
      <c r="K17" s="17">
        <v>0</v>
      </c>
      <c r="L17" s="22"/>
      <c r="M17" s="21"/>
    </row>
    <row r="18" spans="1:13" ht="128.25" customHeight="1">
      <c r="A18" s="3"/>
      <c r="B18" s="5"/>
      <c r="C18" s="28" t="s">
        <v>125</v>
      </c>
      <c r="D18" s="23" t="s">
        <v>126</v>
      </c>
      <c r="E18" s="113"/>
      <c r="F18" s="5"/>
      <c r="G18" s="96">
        <v>3000</v>
      </c>
      <c r="H18" s="91">
        <v>3000</v>
      </c>
      <c r="I18" s="43">
        <v>0</v>
      </c>
      <c r="J18" s="43">
        <v>0</v>
      </c>
      <c r="K18" s="43">
        <v>0</v>
      </c>
      <c r="L18" s="22"/>
      <c r="M18" s="21"/>
    </row>
    <row r="19" spans="1:13" s="12" customFormat="1" ht="20.25" customHeight="1">
      <c r="A19" s="9"/>
      <c r="B19" s="10"/>
      <c r="C19" s="29"/>
      <c r="D19" s="30" t="s">
        <v>61</v>
      </c>
      <c r="E19" s="8"/>
      <c r="F19" s="10"/>
      <c r="G19" s="97">
        <f>G17+G18</f>
        <v>28334</v>
      </c>
      <c r="H19" s="97">
        <f>H17+H18</f>
        <v>28334</v>
      </c>
      <c r="I19" s="97">
        <f>I17+I18</f>
        <v>0</v>
      </c>
      <c r="J19" s="97">
        <f>J17+J18</f>
        <v>0</v>
      </c>
      <c r="K19" s="97">
        <f>K17+K18</f>
        <v>0</v>
      </c>
      <c r="L19" s="20"/>
      <c r="M19" s="20"/>
    </row>
    <row r="20" spans="1:13" ht="61.5" customHeight="1">
      <c r="A20" s="3"/>
      <c r="B20" s="5"/>
      <c r="C20" s="31" t="s">
        <v>19</v>
      </c>
      <c r="D20" s="32" t="s">
        <v>12</v>
      </c>
      <c r="E20" s="112" t="s">
        <v>24</v>
      </c>
      <c r="F20" s="5"/>
      <c r="G20" s="96">
        <v>3641600.15</v>
      </c>
      <c r="H20" s="91">
        <v>2665828.94</v>
      </c>
      <c r="I20" s="92">
        <v>2237093.69</v>
      </c>
      <c r="J20" s="92">
        <v>2237093.69</v>
      </c>
      <c r="K20" s="92">
        <v>2237093.69</v>
      </c>
      <c r="L20" s="21"/>
      <c r="M20" s="21"/>
    </row>
    <row r="21" spans="1:11" ht="95.25" customHeight="1">
      <c r="A21" s="3"/>
      <c r="B21" s="5"/>
      <c r="C21" s="31" t="s">
        <v>18</v>
      </c>
      <c r="D21" s="32" t="s">
        <v>13</v>
      </c>
      <c r="E21" s="117"/>
      <c r="F21" s="5"/>
      <c r="G21" s="96">
        <v>19682.45</v>
      </c>
      <c r="H21" s="91">
        <v>20267.32</v>
      </c>
      <c r="I21" s="92">
        <v>19245.63</v>
      </c>
      <c r="J21" s="92">
        <v>19245.63</v>
      </c>
      <c r="K21" s="92">
        <v>19245.63</v>
      </c>
    </row>
    <row r="22" spans="1:11" ht="81" customHeight="1">
      <c r="A22" s="3"/>
      <c r="B22" s="5"/>
      <c r="C22" s="31" t="s">
        <v>17</v>
      </c>
      <c r="D22" s="32" t="s">
        <v>14</v>
      </c>
      <c r="E22" s="117"/>
      <c r="F22" s="5"/>
      <c r="G22" s="96">
        <v>4877942.94</v>
      </c>
      <c r="H22" s="91">
        <v>3653759.65</v>
      </c>
      <c r="I22" s="92">
        <v>4664534.93</v>
      </c>
      <c r="J22" s="92">
        <v>4664534.93</v>
      </c>
      <c r="K22" s="92">
        <v>4664534.93</v>
      </c>
    </row>
    <row r="23" spans="1:11" ht="80.25" customHeight="1">
      <c r="A23" s="3"/>
      <c r="B23" s="5"/>
      <c r="C23" s="31" t="s">
        <v>16</v>
      </c>
      <c r="D23" s="32" t="s">
        <v>15</v>
      </c>
      <c r="E23" s="113"/>
      <c r="F23" s="5"/>
      <c r="G23" s="96">
        <v>-566462.1</v>
      </c>
      <c r="H23" s="91">
        <v>-450871.78</v>
      </c>
      <c r="I23" s="92">
        <v>-429028.19</v>
      </c>
      <c r="J23" s="92">
        <v>-429028.19</v>
      </c>
      <c r="K23" s="92">
        <v>-429028.19</v>
      </c>
    </row>
    <row r="24" spans="1:11" s="12" customFormat="1" ht="27" customHeight="1">
      <c r="A24" s="9"/>
      <c r="B24" s="10"/>
      <c r="C24" s="33"/>
      <c r="D24" s="8" t="s">
        <v>61</v>
      </c>
      <c r="E24" s="8"/>
      <c r="F24" s="10"/>
      <c r="G24" s="97">
        <f>G20+G21+G22+G23</f>
        <v>7972763.440000001</v>
      </c>
      <c r="H24" s="97">
        <f>H20+H21+H22+H23</f>
        <v>5888984.13</v>
      </c>
      <c r="I24" s="97">
        <f>I20+I21+I22+I23</f>
        <v>6491846.06</v>
      </c>
      <c r="J24" s="97">
        <f>J20+J21+J22+J23</f>
        <v>6491846.06</v>
      </c>
      <c r="K24" s="97">
        <f>K20+K21+K22+K23</f>
        <v>6491846.06</v>
      </c>
    </row>
    <row r="25" spans="1:11" ht="144.75" customHeight="1">
      <c r="A25" s="3"/>
      <c r="B25" s="5"/>
      <c r="C25" s="34" t="s">
        <v>55</v>
      </c>
      <c r="D25" s="23" t="s">
        <v>38</v>
      </c>
      <c r="E25" s="110" t="s">
        <v>40</v>
      </c>
      <c r="F25" s="5"/>
      <c r="G25" s="96">
        <v>353000</v>
      </c>
      <c r="H25" s="91">
        <v>299706.73</v>
      </c>
      <c r="I25" s="92">
        <v>400000</v>
      </c>
      <c r="J25" s="92">
        <v>400000</v>
      </c>
      <c r="K25" s="92">
        <v>400000</v>
      </c>
    </row>
    <row r="26" spans="1:11" ht="83.25" customHeight="1">
      <c r="A26" s="3"/>
      <c r="B26" s="5"/>
      <c r="C26" s="35" t="s">
        <v>62</v>
      </c>
      <c r="D26" s="36" t="s">
        <v>41</v>
      </c>
      <c r="E26" s="111"/>
      <c r="F26" s="5"/>
      <c r="G26" s="96">
        <v>102000</v>
      </c>
      <c r="H26" s="91">
        <v>89537.75</v>
      </c>
      <c r="I26" s="92">
        <v>10000</v>
      </c>
      <c r="J26" s="92">
        <v>10000</v>
      </c>
      <c r="K26" s="92">
        <v>10000</v>
      </c>
    </row>
    <row r="27" spans="1:11" s="12" customFormat="1" ht="24" customHeight="1">
      <c r="A27" s="9"/>
      <c r="B27" s="11"/>
      <c r="C27" s="63"/>
      <c r="D27" s="8" t="s">
        <v>61</v>
      </c>
      <c r="E27" s="8"/>
      <c r="F27" s="10"/>
      <c r="G27" s="97">
        <f>G25+G26</f>
        <v>455000</v>
      </c>
      <c r="H27" s="97">
        <f>H25+H26</f>
        <v>389244.48</v>
      </c>
      <c r="I27" s="97">
        <f>I25+I26</f>
        <v>410000</v>
      </c>
      <c r="J27" s="97">
        <f>J25+J26</f>
        <v>410000</v>
      </c>
      <c r="K27" s="97">
        <f>K25+K26</f>
        <v>410000</v>
      </c>
    </row>
    <row r="28" spans="1:11" s="12" customFormat="1" ht="119.25" customHeight="1">
      <c r="A28" s="9"/>
      <c r="B28" s="11"/>
      <c r="C28" s="28" t="s">
        <v>152</v>
      </c>
      <c r="D28" s="23" t="s">
        <v>153</v>
      </c>
      <c r="E28" s="79" t="s">
        <v>151</v>
      </c>
      <c r="F28" s="10"/>
      <c r="G28" s="97">
        <v>3000</v>
      </c>
      <c r="H28" s="97">
        <v>3000</v>
      </c>
      <c r="I28" s="97">
        <v>0</v>
      </c>
      <c r="J28" s="97">
        <v>0</v>
      </c>
      <c r="K28" s="97">
        <v>0</v>
      </c>
    </row>
    <row r="29" spans="1:11" s="12" customFormat="1" ht="26.25" customHeight="1">
      <c r="A29" s="9"/>
      <c r="B29" s="11"/>
      <c r="C29" s="86"/>
      <c r="D29" s="48" t="s">
        <v>61</v>
      </c>
      <c r="E29" s="8"/>
      <c r="F29" s="10"/>
      <c r="G29" s="97">
        <v>3000</v>
      </c>
      <c r="H29" s="97">
        <v>3000</v>
      </c>
      <c r="I29" s="97">
        <v>0</v>
      </c>
      <c r="J29" s="97">
        <v>0</v>
      </c>
      <c r="K29" s="97">
        <v>0</v>
      </c>
    </row>
    <row r="30" spans="1:11" ht="64.5" customHeight="1">
      <c r="A30" s="3"/>
      <c r="B30" s="2"/>
      <c r="C30" s="64" t="s">
        <v>56</v>
      </c>
      <c r="D30" s="36" t="s">
        <v>36</v>
      </c>
      <c r="E30" s="131" t="s">
        <v>158</v>
      </c>
      <c r="F30" s="5"/>
      <c r="G30" s="96">
        <v>88836</v>
      </c>
      <c r="H30" s="91">
        <v>88836</v>
      </c>
      <c r="I30" s="92">
        <v>88800</v>
      </c>
      <c r="J30" s="92">
        <v>88800</v>
      </c>
      <c r="K30" s="92">
        <v>88800</v>
      </c>
    </row>
    <row r="31" spans="1:11" ht="111" customHeight="1">
      <c r="A31" s="3"/>
      <c r="B31" s="2"/>
      <c r="C31" s="64" t="s">
        <v>154</v>
      </c>
      <c r="D31" s="36" t="s">
        <v>155</v>
      </c>
      <c r="E31" s="132"/>
      <c r="F31" s="5"/>
      <c r="G31" s="96">
        <v>6707.01</v>
      </c>
      <c r="H31" s="91">
        <v>6707.01</v>
      </c>
      <c r="I31" s="92">
        <v>0</v>
      </c>
      <c r="J31" s="92">
        <v>0</v>
      </c>
      <c r="K31" s="92">
        <v>0</v>
      </c>
    </row>
    <row r="32" spans="1:11" ht="143.25" customHeight="1">
      <c r="A32" s="3"/>
      <c r="B32" s="2"/>
      <c r="C32" s="28" t="s">
        <v>89</v>
      </c>
      <c r="D32" s="23" t="s">
        <v>37</v>
      </c>
      <c r="E32" s="132"/>
      <c r="F32" s="2"/>
      <c r="G32" s="94">
        <v>6123</v>
      </c>
      <c r="H32" s="91">
        <v>6123</v>
      </c>
      <c r="I32" s="92">
        <v>2135</v>
      </c>
      <c r="J32" s="92">
        <v>2000</v>
      </c>
      <c r="K32" s="92">
        <v>2000</v>
      </c>
    </row>
    <row r="33" spans="1:11" ht="145.5" customHeight="1">
      <c r="A33" s="3"/>
      <c r="B33" s="2"/>
      <c r="C33" s="28" t="s">
        <v>97</v>
      </c>
      <c r="D33" s="23" t="s">
        <v>72</v>
      </c>
      <c r="E33" s="132"/>
      <c r="F33" s="2"/>
      <c r="G33" s="91">
        <v>19610000</v>
      </c>
      <c r="H33" s="91">
        <v>70548.8</v>
      </c>
      <c r="I33" s="92">
        <v>19610000</v>
      </c>
      <c r="J33" s="92">
        <v>550000</v>
      </c>
      <c r="K33" s="92">
        <v>550000</v>
      </c>
    </row>
    <row r="34" spans="1:11" ht="192.75" customHeight="1">
      <c r="A34" s="3"/>
      <c r="B34" s="5"/>
      <c r="C34" s="34" t="s">
        <v>160</v>
      </c>
      <c r="D34" s="23" t="s">
        <v>101</v>
      </c>
      <c r="E34" s="132"/>
      <c r="F34" s="2"/>
      <c r="G34" s="91">
        <v>0</v>
      </c>
      <c r="H34" s="91">
        <v>0</v>
      </c>
      <c r="I34" s="92">
        <v>150000</v>
      </c>
      <c r="J34" s="92">
        <v>150000</v>
      </c>
      <c r="K34" s="92">
        <v>150000</v>
      </c>
    </row>
    <row r="35" spans="1:11" ht="146.25" customHeight="1">
      <c r="A35" s="3"/>
      <c r="B35" s="5"/>
      <c r="C35" s="25" t="s">
        <v>161</v>
      </c>
      <c r="D35" s="38" t="s">
        <v>35</v>
      </c>
      <c r="E35" s="132"/>
      <c r="F35" s="2"/>
      <c r="G35" s="91">
        <v>0</v>
      </c>
      <c r="H35" s="91">
        <v>0</v>
      </c>
      <c r="I35" s="92">
        <v>320000</v>
      </c>
      <c r="J35" s="92">
        <v>325000</v>
      </c>
      <c r="K35" s="92">
        <v>330000</v>
      </c>
    </row>
    <row r="36" spans="1:11" ht="135" customHeight="1">
      <c r="A36" s="3"/>
      <c r="B36" s="5"/>
      <c r="C36" s="37" t="s">
        <v>162</v>
      </c>
      <c r="D36" s="23" t="s">
        <v>43</v>
      </c>
      <c r="E36" s="132"/>
      <c r="F36" s="2"/>
      <c r="G36" s="91">
        <v>0</v>
      </c>
      <c r="H36" s="91">
        <v>0</v>
      </c>
      <c r="I36" s="92">
        <v>165000</v>
      </c>
      <c r="J36" s="92">
        <v>170000</v>
      </c>
      <c r="K36" s="92">
        <v>175000</v>
      </c>
    </row>
    <row r="37" spans="1:11" ht="82.5" customHeight="1">
      <c r="A37" s="3"/>
      <c r="B37" s="5"/>
      <c r="C37" s="28" t="s">
        <v>129</v>
      </c>
      <c r="D37" s="50" t="s">
        <v>130</v>
      </c>
      <c r="E37" s="133"/>
      <c r="F37" s="2"/>
      <c r="G37" s="91">
        <v>253711.78</v>
      </c>
      <c r="H37" s="91">
        <v>252711.78</v>
      </c>
      <c r="I37" s="92">
        <v>0</v>
      </c>
      <c r="J37" s="92">
        <v>0</v>
      </c>
      <c r="K37" s="92">
        <v>0</v>
      </c>
    </row>
    <row r="38" spans="1:11" s="12" customFormat="1" ht="28.5" customHeight="1">
      <c r="A38" s="9"/>
      <c r="B38" s="10"/>
      <c r="C38" s="60"/>
      <c r="D38" s="61" t="s">
        <v>61</v>
      </c>
      <c r="E38" s="16"/>
      <c r="F38" s="11"/>
      <c r="G38" s="98">
        <f>G37+G36+G35+G34+G33+G32+G31+G30</f>
        <v>19965377.790000003</v>
      </c>
      <c r="H38" s="98">
        <f>H37+H36+H35+H34+H33+H32+H31+H30</f>
        <v>424926.59</v>
      </c>
      <c r="I38" s="98">
        <f>I37+I36+I35+I34+I33+I32+I31+I30</f>
        <v>20335935</v>
      </c>
      <c r="J38" s="98">
        <f>J37+J36+J35+J34+J33+J32+J31+J30</f>
        <v>1285800</v>
      </c>
      <c r="K38" s="98">
        <f>K37+K36+K35+K34+K33+K32+K31+K30</f>
        <v>1295800</v>
      </c>
    </row>
    <row r="39" spans="1:11" s="12" customFormat="1" ht="0.75" customHeight="1">
      <c r="A39" s="9"/>
      <c r="B39" s="10"/>
      <c r="C39" s="87" t="s">
        <v>74</v>
      </c>
      <c r="D39" s="88" t="s">
        <v>73</v>
      </c>
      <c r="E39" s="127" t="s">
        <v>79</v>
      </c>
      <c r="F39" s="10"/>
      <c r="G39" s="43"/>
      <c r="H39" s="43"/>
      <c r="I39" s="17">
        <v>0</v>
      </c>
      <c r="J39" s="17">
        <v>0</v>
      </c>
      <c r="K39" s="17">
        <v>0</v>
      </c>
    </row>
    <row r="40" spans="1:11" s="14" customFormat="1" ht="72" customHeight="1">
      <c r="A40" s="3"/>
      <c r="B40" s="5"/>
      <c r="C40" s="25" t="s">
        <v>75</v>
      </c>
      <c r="D40" s="103" t="s">
        <v>44</v>
      </c>
      <c r="E40" s="128"/>
      <c r="F40" s="89"/>
      <c r="G40" s="104">
        <v>4400</v>
      </c>
      <c r="H40" s="91">
        <v>4400</v>
      </c>
      <c r="I40" s="43">
        <v>0</v>
      </c>
      <c r="J40" s="43">
        <v>0</v>
      </c>
      <c r="K40" s="17">
        <v>0</v>
      </c>
    </row>
    <row r="41" spans="1:11" s="12" customFormat="1" ht="19.5" customHeight="1">
      <c r="A41" s="9"/>
      <c r="B41" s="10"/>
      <c r="C41" s="102"/>
      <c r="D41" s="30" t="s">
        <v>61</v>
      </c>
      <c r="E41" s="8"/>
      <c r="F41" s="11"/>
      <c r="G41" s="105">
        <f>G40+G39</f>
        <v>4400</v>
      </c>
      <c r="H41" s="99">
        <f>H40+H39</f>
        <v>4400</v>
      </c>
      <c r="I41" s="99">
        <f>I40+I39</f>
        <v>0</v>
      </c>
      <c r="J41" s="99">
        <f>J40+J39</f>
        <v>0</v>
      </c>
      <c r="K41" s="99">
        <f>K40+K39</f>
        <v>0</v>
      </c>
    </row>
    <row r="42" spans="1:11" ht="126">
      <c r="A42" s="62"/>
      <c r="B42" s="3"/>
      <c r="C42" s="31" t="s">
        <v>22</v>
      </c>
      <c r="D42" s="32" t="s">
        <v>9</v>
      </c>
      <c r="E42" s="111" t="s">
        <v>23</v>
      </c>
      <c r="F42" s="4"/>
      <c r="G42" s="100">
        <v>28500000</v>
      </c>
      <c r="H42" s="100">
        <v>20076456.29</v>
      </c>
      <c r="I42" s="18">
        <v>29700000</v>
      </c>
      <c r="J42" s="18">
        <v>30725000</v>
      </c>
      <c r="K42" s="18">
        <v>31625000</v>
      </c>
    </row>
    <row r="43" spans="1:11" ht="195.75" customHeight="1">
      <c r="A43" s="3"/>
      <c r="B43" s="3"/>
      <c r="C43" s="31" t="s">
        <v>21</v>
      </c>
      <c r="D43" s="32" t="s">
        <v>10</v>
      </c>
      <c r="E43" s="120"/>
      <c r="F43" s="4"/>
      <c r="G43" s="100">
        <v>90000</v>
      </c>
      <c r="H43" s="100">
        <v>82701.36</v>
      </c>
      <c r="I43" s="18">
        <v>105000</v>
      </c>
      <c r="J43" s="101">
        <v>106000</v>
      </c>
      <c r="K43" s="18">
        <v>107000</v>
      </c>
    </row>
    <row r="44" spans="1:11" ht="63">
      <c r="A44" s="3"/>
      <c r="B44" s="3"/>
      <c r="C44" s="31" t="s">
        <v>20</v>
      </c>
      <c r="D44" s="32" t="s">
        <v>11</v>
      </c>
      <c r="E44" s="120"/>
      <c r="F44" s="4"/>
      <c r="G44" s="100">
        <v>100000</v>
      </c>
      <c r="H44" s="100">
        <v>71165.96</v>
      </c>
      <c r="I44" s="18">
        <v>94500</v>
      </c>
      <c r="J44" s="18">
        <v>95200</v>
      </c>
      <c r="K44" s="18">
        <v>96700</v>
      </c>
    </row>
    <row r="45" spans="1:11" ht="157.5">
      <c r="A45" s="3"/>
      <c r="B45" s="3"/>
      <c r="C45" s="31" t="s">
        <v>26</v>
      </c>
      <c r="D45" s="39" t="s">
        <v>27</v>
      </c>
      <c r="E45" s="120"/>
      <c r="F45" s="4"/>
      <c r="G45" s="100">
        <v>40000</v>
      </c>
      <c r="H45" s="100">
        <v>12120.5</v>
      </c>
      <c r="I45" s="18">
        <v>45500</v>
      </c>
      <c r="J45" s="18">
        <v>47300</v>
      </c>
      <c r="K45" s="18">
        <v>51000</v>
      </c>
    </row>
    <row r="46" spans="1:11" ht="47.25">
      <c r="A46" s="3"/>
      <c r="B46" s="3"/>
      <c r="C46" s="78" t="s">
        <v>127</v>
      </c>
      <c r="D46" s="39" t="s">
        <v>128</v>
      </c>
      <c r="E46" s="120"/>
      <c r="F46" s="4"/>
      <c r="G46" s="100">
        <v>26</v>
      </c>
      <c r="H46" s="100">
        <v>26</v>
      </c>
      <c r="I46" s="18">
        <v>0</v>
      </c>
      <c r="J46" s="18">
        <v>0</v>
      </c>
      <c r="K46" s="18">
        <v>0</v>
      </c>
    </row>
    <row r="47" spans="1:11" ht="31.5">
      <c r="A47" s="3"/>
      <c r="B47" s="3"/>
      <c r="C47" s="28" t="s">
        <v>32</v>
      </c>
      <c r="D47" s="23" t="s">
        <v>29</v>
      </c>
      <c r="E47" s="120"/>
      <c r="F47" s="4"/>
      <c r="G47" s="100">
        <v>2200000</v>
      </c>
      <c r="H47" s="100">
        <v>1780512.37</v>
      </c>
      <c r="I47" s="18">
        <v>1520000</v>
      </c>
      <c r="J47" s="18">
        <v>300000</v>
      </c>
      <c r="K47" s="18">
        <v>0</v>
      </c>
    </row>
    <row r="48" spans="1:11" ht="47.25">
      <c r="A48" s="3"/>
      <c r="B48" s="3"/>
      <c r="C48" s="28" t="s">
        <v>134</v>
      </c>
      <c r="D48" s="23" t="s">
        <v>135</v>
      </c>
      <c r="E48" s="120"/>
      <c r="F48" s="4"/>
      <c r="G48" s="100">
        <v>75.89</v>
      </c>
      <c r="H48" s="100">
        <v>75.89</v>
      </c>
      <c r="I48" s="18">
        <v>0</v>
      </c>
      <c r="J48" s="18">
        <v>0</v>
      </c>
      <c r="K48" s="18">
        <v>0</v>
      </c>
    </row>
    <row r="49" spans="1:11" ht="31.5">
      <c r="A49" s="3"/>
      <c r="B49" s="3"/>
      <c r="C49" s="28" t="s">
        <v>52</v>
      </c>
      <c r="D49" s="23" t="s">
        <v>30</v>
      </c>
      <c r="E49" s="120"/>
      <c r="F49" s="4"/>
      <c r="G49" s="100">
        <v>800000</v>
      </c>
      <c r="H49" s="100">
        <v>642293.9</v>
      </c>
      <c r="I49" s="18">
        <v>718000</v>
      </c>
      <c r="J49" s="18">
        <v>784500</v>
      </c>
      <c r="K49" s="18">
        <v>854500</v>
      </c>
    </row>
    <row r="50" spans="1:11" ht="71.25" customHeight="1">
      <c r="A50" s="3"/>
      <c r="B50" s="3"/>
      <c r="C50" s="28" t="s">
        <v>53</v>
      </c>
      <c r="D50" s="23" t="s">
        <v>34</v>
      </c>
      <c r="E50" s="120"/>
      <c r="F50" s="4"/>
      <c r="G50" s="100">
        <v>250000</v>
      </c>
      <c r="H50" s="100">
        <v>62881.14</v>
      </c>
      <c r="I50" s="18">
        <v>105000</v>
      </c>
      <c r="J50" s="18">
        <v>111000</v>
      </c>
      <c r="K50" s="18">
        <v>117000</v>
      </c>
    </row>
    <row r="51" spans="1:11" ht="78.75">
      <c r="A51" s="3"/>
      <c r="B51" s="3"/>
      <c r="C51" s="28" t="s">
        <v>33</v>
      </c>
      <c r="D51" s="23" t="s">
        <v>31</v>
      </c>
      <c r="E51" s="120"/>
      <c r="F51" s="4"/>
      <c r="G51" s="100">
        <v>1700000</v>
      </c>
      <c r="H51" s="100">
        <v>1340013.1</v>
      </c>
      <c r="I51" s="18">
        <v>1150000</v>
      </c>
      <c r="J51" s="18">
        <v>1200000</v>
      </c>
      <c r="K51" s="18">
        <v>1200000</v>
      </c>
    </row>
    <row r="52" spans="1:11" ht="126">
      <c r="A52" s="3"/>
      <c r="B52" s="3"/>
      <c r="C52" s="28" t="s">
        <v>54</v>
      </c>
      <c r="D52" s="23" t="s">
        <v>28</v>
      </c>
      <c r="E52" s="120"/>
      <c r="F52" s="4"/>
      <c r="G52" s="100">
        <v>10000</v>
      </c>
      <c r="H52" s="100">
        <v>1475</v>
      </c>
      <c r="I52" s="18">
        <v>0</v>
      </c>
      <c r="J52" s="18">
        <v>0</v>
      </c>
      <c r="K52" s="18">
        <v>0</v>
      </c>
    </row>
    <row r="53" spans="1:11" ht="99" customHeight="1">
      <c r="A53" s="3"/>
      <c r="B53" s="3"/>
      <c r="C53" s="28" t="s">
        <v>131</v>
      </c>
      <c r="D53" s="23" t="s">
        <v>132</v>
      </c>
      <c r="E53" s="120"/>
      <c r="F53" s="4"/>
      <c r="G53" s="100">
        <v>750</v>
      </c>
      <c r="H53" s="100">
        <v>750</v>
      </c>
      <c r="I53" s="18">
        <v>0</v>
      </c>
      <c r="J53" s="18">
        <v>0</v>
      </c>
      <c r="K53" s="18">
        <v>0</v>
      </c>
    </row>
    <row r="54" spans="1:11" ht="1.5" customHeight="1">
      <c r="A54" s="3"/>
      <c r="B54" s="3"/>
      <c r="C54" s="28" t="s">
        <v>133</v>
      </c>
      <c r="D54" s="23" t="s">
        <v>73</v>
      </c>
      <c r="E54" s="120"/>
      <c r="F54" s="4"/>
      <c r="G54" s="100"/>
      <c r="H54" s="100"/>
      <c r="I54" s="18">
        <v>0</v>
      </c>
      <c r="J54" s="18">
        <v>0</v>
      </c>
      <c r="K54" s="18">
        <v>0</v>
      </c>
    </row>
    <row r="55" spans="1:11" s="12" customFormat="1" ht="18" customHeight="1">
      <c r="A55" s="9"/>
      <c r="B55" s="9"/>
      <c r="C55" s="29"/>
      <c r="D55" s="40" t="s">
        <v>61</v>
      </c>
      <c r="E55" s="121"/>
      <c r="F55" s="6"/>
      <c r="G55" s="19">
        <f>G54+G53+G52+G51+G50+G49+G48+G47+G46+G45+G44+G43+G42</f>
        <v>33690851.89</v>
      </c>
      <c r="H55" s="19">
        <f>H42+H43+H44+H45+H46+H47+H48+H49+H50+H51+H52+H53+H54</f>
        <v>24070471.51</v>
      </c>
      <c r="I55" s="19">
        <f>I53+I52+I51+I50+I49+I48+I47+I46+I45+I44+I43+I42</f>
        <v>33438000</v>
      </c>
      <c r="J55" s="19">
        <f>J53+J52+J51+J50+J49+J48+J47+J46+J45+J44+J43+J42</f>
        <v>33369000</v>
      </c>
      <c r="K55" s="19">
        <f>K53+K52+K51+K50+K49+K48+K47+K46+K45+K44+K43+K42</f>
        <v>34051200</v>
      </c>
    </row>
    <row r="56" spans="1:11" s="51" customFormat="1" ht="94.5" hidden="1">
      <c r="A56" s="3"/>
      <c r="B56" s="3"/>
      <c r="C56" s="57" t="s">
        <v>99</v>
      </c>
      <c r="D56" s="23" t="s">
        <v>100</v>
      </c>
      <c r="E56" s="111" t="s">
        <v>77</v>
      </c>
      <c r="F56" s="4"/>
      <c r="G56" s="18">
        <v>0</v>
      </c>
      <c r="H56" s="18">
        <v>0</v>
      </c>
      <c r="I56" s="18">
        <v>0</v>
      </c>
      <c r="J56" s="18">
        <v>0</v>
      </c>
      <c r="K56" s="18">
        <v>0</v>
      </c>
    </row>
    <row r="57" spans="1:11" ht="94.5">
      <c r="A57" s="3"/>
      <c r="B57" s="3"/>
      <c r="C57" s="34" t="s">
        <v>98</v>
      </c>
      <c r="D57" s="50" t="s">
        <v>78</v>
      </c>
      <c r="E57" s="120"/>
      <c r="F57" s="4"/>
      <c r="G57" s="18">
        <v>21400</v>
      </c>
      <c r="H57" s="18">
        <v>21400</v>
      </c>
      <c r="I57" s="18">
        <v>23800</v>
      </c>
      <c r="J57" s="18">
        <v>23800</v>
      </c>
      <c r="K57" s="18">
        <v>23800</v>
      </c>
    </row>
    <row r="58" spans="1:11" ht="49.5" customHeight="1">
      <c r="A58" s="3"/>
      <c r="B58" s="3"/>
      <c r="C58" s="37" t="s">
        <v>156</v>
      </c>
      <c r="D58" s="50" t="s">
        <v>157</v>
      </c>
      <c r="E58" s="120"/>
      <c r="F58" s="4"/>
      <c r="G58" s="18">
        <v>2500</v>
      </c>
      <c r="H58" s="18">
        <v>2500</v>
      </c>
      <c r="I58" s="18">
        <v>0</v>
      </c>
      <c r="J58" s="18">
        <v>0</v>
      </c>
      <c r="K58" s="18">
        <v>0</v>
      </c>
    </row>
    <row r="59" spans="1:11" ht="115.5" customHeight="1">
      <c r="A59" s="3"/>
      <c r="B59" s="3"/>
      <c r="C59" s="37" t="s">
        <v>90</v>
      </c>
      <c r="D59" s="23" t="s">
        <v>73</v>
      </c>
      <c r="E59" s="120"/>
      <c r="F59" s="4"/>
      <c r="G59" s="18">
        <v>28100</v>
      </c>
      <c r="H59" s="18">
        <v>28100</v>
      </c>
      <c r="I59" s="18">
        <v>40800</v>
      </c>
      <c r="J59" s="18">
        <v>40800</v>
      </c>
      <c r="K59" s="18">
        <v>40800</v>
      </c>
    </row>
    <row r="60" spans="1:11" ht="84" customHeight="1">
      <c r="A60" s="3"/>
      <c r="B60" s="3"/>
      <c r="C60" s="37" t="s">
        <v>111</v>
      </c>
      <c r="D60" s="23" t="s">
        <v>113</v>
      </c>
      <c r="E60" s="120"/>
      <c r="F60" s="4"/>
      <c r="G60" s="18">
        <v>500</v>
      </c>
      <c r="H60" s="18">
        <v>0</v>
      </c>
      <c r="I60" s="18">
        <v>0</v>
      </c>
      <c r="J60" s="18">
        <v>0</v>
      </c>
      <c r="K60" s="18">
        <v>0</v>
      </c>
    </row>
    <row r="61" spans="1:11" ht="66.75" customHeight="1">
      <c r="A61" s="3"/>
      <c r="B61" s="3"/>
      <c r="C61" s="37" t="s">
        <v>112</v>
      </c>
      <c r="D61" s="23" t="s">
        <v>114</v>
      </c>
      <c r="E61" s="120"/>
      <c r="F61" s="4"/>
      <c r="G61" s="18">
        <v>500</v>
      </c>
      <c r="H61" s="18">
        <v>0</v>
      </c>
      <c r="I61" s="18">
        <v>0</v>
      </c>
      <c r="J61" s="18">
        <v>0</v>
      </c>
      <c r="K61" s="18">
        <v>0</v>
      </c>
    </row>
    <row r="62" spans="1:11" ht="69.75" customHeight="1">
      <c r="A62" s="3"/>
      <c r="B62" s="3"/>
      <c r="C62" s="37" t="s">
        <v>76</v>
      </c>
      <c r="D62" s="23" t="s">
        <v>44</v>
      </c>
      <c r="E62" s="121"/>
      <c r="F62" s="4"/>
      <c r="G62" s="18">
        <v>288000</v>
      </c>
      <c r="H62" s="18">
        <v>271457.67</v>
      </c>
      <c r="I62" s="18">
        <v>168500</v>
      </c>
      <c r="J62" s="18">
        <v>168500</v>
      </c>
      <c r="K62" s="18">
        <v>168500</v>
      </c>
    </row>
    <row r="63" spans="1:11" ht="16.5">
      <c r="A63" s="3"/>
      <c r="B63" s="3"/>
      <c r="C63" s="41"/>
      <c r="D63" s="8" t="s">
        <v>61</v>
      </c>
      <c r="E63" s="3"/>
      <c r="F63" s="4"/>
      <c r="G63" s="19">
        <f>G62+G61+G60+G59+G57+G56</f>
        <v>338500</v>
      </c>
      <c r="H63" s="19">
        <f>H62+H61+H60+H59+H58+H57</f>
        <v>323457.67</v>
      </c>
      <c r="I63" s="19">
        <f>I62+I61+I60+I59+I58+I57</f>
        <v>233100</v>
      </c>
      <c r="J63" s="19">
        <f>J62+J61+J60+J59+J57+J56</f>
        <v>233100</v>
      </c>
      <c r="K63" s="19">
        <f>K62+K61+K60+K59+K57+K56</f>
        <v>233100</v>
      </c>
    </row>
    <row r="64" spans="1:11" ht="166.5" customHeight="1">
      <c r="A64" s="3"/>
      <c r="B64" s="58"/>
      <c r="C64" s="34" t="s">
        <v>57</v>
      </c>
      <c r="D64" s="23" t="s">
        <v>101</v>
      </c>
      <c r="E64" s="118" t="s">
        <v>159</v>
      </c>
      <c r="F64" s="4"/>
      <c r="G64" s="18">
        <v>160000</v>
      </c>
      <c r="H64" s="18">
        <v>134460.24</v>
      </c>
      <c r="I64" s="18">
        <v>0</v>
      </c>
      <c r="J64" s="18">
        <v>0</v>
      </c>
      <c r="K64" s="18">
        <v>0</v>
      </c>
    </row>
    <row r="65" spans="1:11" ht="114.75" customHeight="1">
      <c r="A65" s="3"/>
      <c r="B65" s="3"/>
      <c r="C65" s="25" t="s">
        <v>39</v>
      </c>
      <c r="D65" s="38" t="s">
        <v>35</v>
      </c>
      <c r="E65" s="118"/>
      <c r="F65" s="4"/>
      <c r="G65" s="18">
        <v>410000</v>
      </c>
      <c r="H65" s="18">
        <v>406575.31</v>
      </c>
      <c r="I65" s="18">
        <v>0</v>
      </c>
      <c r="J65" s="18">
        <v>0</v>
      </c>
      <c r="K65" s="18">
        <v>0</v>
      </c>
    </row>
    <row r="66" spans="1:11" ht="48" customHeight="1">
      <c r="A66" s="3"/>
      <c r="B66" s="3"/>
      <c r="C66" s="37" t="s">
        <v>58</v>
      </c>
      <c r="D66" s="23" t="s">
        <v>42</v>
      </c>
      <c r="E66" s="118"/>
      <c r="F66" s="4"/>
      <c r="G66" s="18">
        <v>2000</v>
      </c>
      <c r="H66" s="18">
        <v>1282.8</v>
      </c>
      <c r="I66" s="18">
        <v>1500</v>
      </c>
      <c r="J66" s="18">
        <v>2000</v>
      </c>
      <c r="K66" s="18">
        <v>2500</v>
      </c>
    </row>
    <row r="67" spans="1:11" ht="48" customHeight="1">
      <c r="A67" s="3"/>
      <c r="B67" s="3"/>
      <c r="C67" s="37" t="s">
        <v>165</v>
      </c>
      <c r="D67" s="23" t="s">
        <v>166</v>
      </c>
      <c r="E67" s="118"/>
      <c r="F67" s="4"/>
      <c r="G67" s="18">
        <v>0</v>
      </c>
      <c r="H67" s="18">
        <v>0</v>
      </c>
      <c r="I67" s="18">
        <v>1214932</v>
      </c>
      <c r="J67" s="18">
        <v>1214932</v>
      </c>
      <c r="K67" s="18">
        <v>1214932</v>
      </c>
    </row>
    <row r="68" spans="1:11" ht="66" customHeight="1">
      <c r="A68" s="3"/>
      <c r="B68" s="3"/>
      <c r="C68" s="37" t="s">
        <v>115</v>
      </c>
      <c r="D68" s="23" t="s">
        <v>116</v>
      </c>
      <c r="E68" s="118"/>
      <c r="F68" s="4"/>
      <c r="G68" s="18">
        <v>5300</v>
      </c>
      <c r="H68" s="18">
        <v>3996.39</v>
      </c>
      <c r="I68" s="18">
        <v>5500</v>
      </c>
      <c r="J68" s="18">
        <v>5600</v>
      </c>
      <c r="K68" s="18">
        <v>5700</v>
      </c>
    </row>
    <row r="69" spans="1:11" ht="127.5" customHeight="1">
      <c r="A69" s="3"/>
      <c r="B69" s="3"/>
      <c r="C69" s="37" t="s">
        <v>59</v>
      </c>
      <c r="D69" s="23" t="s">
        <v>43</v>
      </c>
      <c r="E69" s="118"/>
      <c r="F69" s="4"/>
      <c r="G69" s="18">
        <v>500000</v>
      </c>
      <c r="H69" s="18">
        <v>479410.44</v>
      </c>
      <c r="I69" s="18">
        <v>0</v>
      </c>
      <c r="J69" s="18">
        <v>0</v>
      </c>
      <c r="K69" s="18">
        <v>0</v>
      </c>
    </row>
    <row r="70" spans="1:11" ht="200.25" customHeight="1">
      <c r="A70" s="3"/>
      <c r="B70" s="3"/>
      <c r="C70" s="106" t="s">
        <v>172</v>
      </c>
      <c r="D70" s="107" t="s">
        <v>167</v>
      </c>
      <c r="E70" s="118"/>
      <c r="F70" s="4"/>
      <c r="G70" s="18">
        <v>0</v>
      </c>
      <c r="H70" s="18">
        <v>0</v>
      </c>
      <c r="I70" s="18">
        <v>3000</v>
      </c>
      <c r="J70" s="18">
        <v>3000</v>
      </c>
      <c r="K70" s="18">
        <v>3000</v>
      </c>
    </row>
    <row r="71" spans="1:11" ht="289.5" customHeight="1">
      <c r="A71" s="3"/>
      <c r="B71" s="3"/>
      <c r="C71" s="106" t="s">
        <v>171</v>
      </c>
      <c r="D71" s="107" t="s">
        <v>168</v>
      </c>
      <c r="E71" s="118"/>
      <c r="F71" s="4"/>
      <c r="G71" s="18">
        <v>0</v>
      </c>
      <c r="H71" s="18">
        <v>0</v>
      </c>
      <c r="I71" s="18">
        <v>1000</v>
      </c>
      <c r="J71" s="18">
        <v>1250</v>
      </c>
      <c r="K71" s="18">
        <v>1500</v>
      </c>
    </row>
    <row r="72" spans="1:11" ht="217.5" customHeight="1">
      <c r="A72" s="3"/>
      <c r="B72" s="3"/>
      <c r="C72" s="106" t="s">
        <v>173</v>
      </c>
      <c r="D72" s="107" t="s">
        <v>169</v>
      </c>
      <c r="E72" s="118"/>
      <c r="F72" s="4"/>
      <c r="G72" s="18">
        <v>0</v>
      </c>
      <c r="H72" s="18">
        <v>0</v>
      </c>
      <c r="I72" s="18">
        <v>1000</v>
      </c>
      <c r="J72" s="18">
        <v>1250</v>
      </c>
      <c r="K72" s="18">
        <v>1500</v>
      </c>
    </row>
    <row r="73" spans="1:11" ht="258.75" customHeight="1">
      <c r="A73" s="3"/>
      <c r="B73" s="3"/>
      <c r="C73" s="106" t="s">
        <v>174</v>
      </c>
      <c r="D73" s="107" t="s">
        <v>170</v>
      </c>
      <c r="E73" s="118"/>
      <c r="F73" s="4"/>
      <c r="G73" s="18">
        <v>0</v>
      </c>
      <c r="H73" s="18">
        <v>0</v>
      </c>
      <c r="I73" s="18">
        <v>2000</v>
      </c>
      <c r="J73" s="18">
        <v>2000</v>
      </c>
      <c r="K73" s="18">
        <v>2000</v>
      </c>
    </row>
    <row r="74" spans="1:11" ht="78.75" customHeight="1">
      <c r="A74" s="3"/>
      <c r="B74" s="3"/>
      <c r="C74" s="37" t="s">
        <v>60</v>
      </c>
      <c r="D74" s="23" t="s">
        <v>44</v>
      </c>
      <c r="E74" s="118"/>
      <c r="F74" s="4"/>
      <c r="G74" s="18">
        <v>15000</v>
      </c>
      <c r="H74" s="18">
        <v>10501.58</v>
      </c>
      <c r="I74" s="18">
        <v>0</v>
      </c>
      <c r="J74" s="18">
        <v>0</v>
      </c>
      <c r="K74" s="18">
        <v>0</v>
      </c>
    </row>
    <row r="75" spans="1:11" ht="57" customHeight="1">
      <c r="A75" s="3"/>
      <c r="B75" s="59"/>
      <c r="C75" s="35" t="s">
        <v>102</v>
      </c>
      <c r="D75" s="36" t="s">
        <v>103</v>
      </c>
      <c r="E75" s="2"/>
      <c r="F75" s="4"/>
      <c r="G75" s="18">
        <v>0</v>
      </c>
      <c r="H75" s="18">
        <v>2721.78</v>
      </c>
      <c r="I75" s="18">
        <v>0</v>
      </c>
      <c r="J75" s="18">
        <v>0</v>
      </c>
      <c r="K75" s="18">
        <v>0</v>
      </c>
    </row>
    <row r="76" spans="1:11" ht="36" customHeight="1">
      <c r="A76" s="3"/>
      <c r="B76" s="59"/>
      <c r="C76" s="35" t="s">
        <v>92</v>
      </c>
      <c r="D76" s="36" t="s">
        <v>88</v>
      </c>
      <c r="E76" s="2"/>
      <c r="F76" s="4"/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spans="1:11" ht="14.25" customHeight="1">
      <c r="A77" s="3"/>
      <c r="B77" s="3"/>
      <c r="C77" s="4"/>
      <c r="D77" s="13" t="s">
        <v>61</v>
      </c>
      <c r="E77" s="3"/>
      <c r="F77" s="4"/>
      <c r="G77" s="19">
        <f>G76+G75+G74+G69+G68+G66+G65+G64</f>
        <v>1092300</v>
      </c>
      <c r="H77" s="19">
        <f>H64+H65+H66+H68+H69+H74+H75+H76</f>
        <v>1038948.5400000002</v>
      </c>
      <c r="I77" s="19">
        <f>I76+I75+I74+I72+I71+I70+I69+I68+I67+I66+I65+I64+I73</f>
        <v>1228932</v>
      </c>
      <c r="J77" s="19">
        <f>J76+J75+J74+J72+J71+J70+J69+J68+J67+J66+J65+J64+J73</f>
        <v>1230032</v>
      </c>
      <c r="K77" s="19">
        <f>K76+K75+K74+K72+K71+K70+K69+K68+K67+K66+K65+K64+K73</f>
        <v>1231132</v>
      </c>
    </row>
    <row r="78" spans="1:11" ht="126.75" customHeight="1" hidden="1">
      <c r="A78" s="3"/>
      <c r="B78" s="3"/>
      <c r="C78" s="66" t="s">
        <v>91</v>
      </c>
      <c r="D78" s="67" t="s">
        <v>73</v>
      </c>
      <c r="E78" s="68" t="s">
        <v>93</v>
      </c>
      <c r="F78" s="69"/>
      <c r="G78" s="18"/>
      <c r="H78" s="18"/>
      <c r="I78" s="18">
        <v>0</v>
      </c>
      <c r="J78" s="18">
        <v>0</v>
      </c>
      <c r="K78" s="18">
        <v>0</v>
      </c>
    </row>
    <row r="79" spans="1:11" s="12" customFormat="1" ht="16.5" customHeight="1" hidden="1">
      <c r="A79" s="9"/>
      <c r="B79" s="9"/>
      <c r="C79" s="70"/>
      <c r="D79" s="8" t="s">
        <v>61</v>
      </c>
      <c r="E79" s="71"/>
      <c r="F79" s="6"/>
      <c r="G79" s="19">
        <f>G78</f>
        <v>0</v>
      </c>
      <c r="H79" s="19">
        <f>H78</f>
        <v>0</v>
      </c>
      <c r="I79" s="19">
        <f>I78</f>
        <v>0</v>
      </c>
      <c r="J79" s="19">
        <f>J78</f>
        <v>0</v>
      </c>
      <c r="K79" s="19">
        <f>K78</f>
        <v>0</v>
      </c>
    </row>
    <row r="80" spans="1:11" ht="34.5" customHeight="1">
      <c r="A80" s="3"/>
      <c r="B80" s="3"/>
      <c r="C80" s="37" t="s">
        <v>87</v>
      </c>
      <c r="D80" s="23" t="s">
        <v>88</v>
      </c>
      <c r="E80" s="114"/>
      <c r="F80" s="4"/>
      <c r="G80" s="82">
        <v>45000</v>
      </c>
      <c r="H80" s="18">
        <v>39249</v>
      </c>
      <c r="I80" s="18">
        <v>0</v>
      </c>
      <c r="J80" s="18">
        <v>0</v>
      </c>
      <c r="K80" s="18">
        <v>0</v>
      </c>
    </row>
    <row r="81" spans="1:11" ht="47.25">
      <c r="A81" s="3"/>
      <c r="B81" s="3"/>
      <c r="C81" s="37" t="s">
        <v>80</v>
      </c>
      <c r="D81" s="23" t="s">
        <v>63</v>
      </c>
      <c r="E81" s="114"/>
      <c r="F81" s="4"/>
      <c r="G81" s="83">
        <v>66431600</v>
      </c>
      <c r="H81" s="18">
        <v>49823694</v>
      </c>
      <c r="I81" s="18">
        <v>66431600</v>
      </c>
      <c r="J81" s="18">
        <v>50672400</v>
      </c>
      <c r="K81" s="18">
        <v>50672400</v>
      </c>
    </row>
    <row r="82" spans="1:11" ht="63">
      <c r="A82" s="3"/>
      <c r="B82" s="3"/>
      <c r="C82" s="37" t="s">
        <v>81</v>
      </c>
      <c r="D82" s="23" t="s">
        <v>64</v>
      </c>
      <c r="E82" s="114"/>
      <c r="F82" s="4"/>
      <c r="G82" s="83">
        <v>6521930</v>
      </c>
      <c r="H82" s="18">
        <v>4868133</v>
      </c>
      <c r="I82" s="18">
        <v>9207040</v>
      </c>
      <c r="J82" s="18">
        <v>0</v>
      </c>
      <c r="K82" s="18">
        <v>0</v>
      </c>
    </row>
    <row r="83" spans="1:11" ht="69.75" customHeight="1">
      <c r="A83" s="3"/>
      <c r="B83" s="3"/>
      <c r="C83" s="37" t="s">
        <v>143</v>
      </c>
      <c r="D83" s="23" t="s">
        <v>110</v>
      </c>
      <c r="E83" s="114"/>
      <c r="F83" s="4"/>
      <c r="G83" s="83">
        <v>10532000</v>
      </c>
      <c r="H83" s="18">
        <v>1757500</v>
      </c>
      <c r="I83" s="18">
        <v>0</v>
      </c>
      <c r="J83" s="18">
        <v>0</v>
      </c>
      <c r="K83" s="18">
        <v>0</v>
      </c>
    </row>
    <row r="84" spans="1:11" ht="157.5">
      <c r="A84" s="3"/>
      <c r="B84" s="3"/>
      <c r="C84" s="80" t="s">
        <v>137</v>
      </c>
      <c r="D84" s="81" t="s">
        <v>146</v>
      </c>
      <c r="E84" s="114"/>
      <c r="F84" s="4"/>
      <c r="G84" s="83">
        <v>5239976.32</v>
      </c>
      <c r="H84" s="18">
        <v>0</v>
      </c>
      <c r="I84" s="18">
        <v>0</v>
      </c>
      <c r="J84" s="18">
        <v>0</v>
      </c>
      <c r="K84" s="18">
        <v>0</v>
      </c>
    </row>
    <row r="85" spans="1:11" ht="94.5">
      <c r="A85" s="3"/>
      <c r="B85" s="3"/>
      <c r="C85" s="80" t="s">
        <v>144</v>
      </c>
      <c r="D85" s="81" t="s">
        <v>145</v>
      </c>
      <c r="E85" s="114"/>
      <c r="F85" s="4"/>
      <c r="G85" s="83">
        <v>2141354.9</v>
      </c>
      <c r="H85" s="18">
        <v>0</v>
      </c>
      <c r="I85" s="18">
        <v>0</v>
      </c>
      <c r="J85" s="18">
        <v>0</v>
      </c>
      <c r="K85" s="18">
        <v>0</v>
      </c>
    </row>
    <row r="86" spans="1:11" ht="63">
      <c r="A86" s="3"/>
      <c r="B86" s="3"/>
      <c r="C86" s="80" t="s">
        <v>104</v>
      </c>
      <c r="D86" s="81" t="s">
        <v>105</v>
      </c>
      <c r="E86" s="114"/>
      <c r="F86" s="4"/>
      <c r="G86" s="83">
        <v>2489484.42</v>
      </c>
      <c r="H86" s="18">
        <v>1025081.82</v>
      </c>
      <c r="I86" s="18">
        <v>0</v>
      </c>
      <c r="J86" s="18">
        <v>0</v>
      </c>
      <c r="K86" s="18">
        <v>0</v>
      </c>
    </row>
    <row r="87" spans="1:11" ht="52.5" customHeight="1">
      <c r="A87" s="3"/>
      <c r="B87" s="3"/>
      <c r="C87" s="37" t="s">
        <v>82</v>
      </c>
      <c r="D87" s="23" t="s">
        <v>65</v>
      </c>
      <c r="E87" s="114"/>
      <c r="F87" s="4"/>
      <c r="G87" s="83">
        <v>131343.62</v>
      </c>
      <c r="H87" s="18">
        <v>131343.62</v>
      </c>
      <c r="I87" s="18">
        <v>0</v>
      </c>
      <c r="J87" s="18">
        <v>0</v>
      </c>
      <c r="K87" s="18">
        <v>0</v>
      </c>
    </row>
    <row r="88" spans="1:11" ht="31.5">
      <c r="A88" s="3"/>
      <c r="B88" s="3"/>
      <c r="C88" s="37" t="s">
        <v>138</v>
      </c>
      <c r="D88" s="23" t="s">
        <v>66</v>
      </c>
      <c r="E88" s="114"/>
      <c r="F88" s="4"/>
      <c r="G88" s="83">
        <v>13468355.39</v>
      </c>
      <c r="H88" s="18">
        <v>7541695</v>
      </c>
      <c r="I88" s="18">
        <v>10830508.26</v>
      </c>
      <c r="J88" s="18">
        <v>300300</v>
      </c>
      <c r="K88" s="18">
        <v>300300</v>
      </c>
    </row>
    <row r="89" spans="1:11" ht="78.75">
      <c r="A89" s="3"/>
      <c r="B89" s="3"/>
      <c r="C89" s="37" t="s">
        <v>139</v>
      </c>
      <c r="D89" s="23" t="s">
        <v>67</v>
      </c>
      <c r="E89" s="114"/>
      <c r="F89" s="4"/>
      <c r="G89" s="83">
        <v>1805446.99</v>
      </c>
      <c r="H89" s="18">
        <v>1126755.81</v>
      </c>
      <c r="I89" s="18">
        <v>1822291.39</v>
      </c>
      <c r="J89" s="18">
        <v>1693080.35</v>
      </c>
      <c r="K89" s="18">
        <v>1693080.35</v>
      </c>
    </row>
    <row r="90" spans="1:11" ht="104.25" customHeight="1">
      <c r="A90" s="3"/>
      <c r="B90" s="3"/>
      <c r="C90" s="37" t="s">
        <v>140</v>
      </c>
      <c r="D90" s="23" t="s">
        <v>107</v>
      </c>
      <c r="E90" s="114"/>
      <c r="F90" s="4"/>
      <c r="G90" s="83">
        <v>0</v>
      </c>
      <c r="H90" s="18">
        <v>0</v>
      </c>
      <c r="I90" s="18">
        <v>1073457</v>
      </c>
      <c r="J90" s="18">
        <v>0</v>
      </c>
      <c r="K90" s="18">
        <v>557218</v>
      </c>
    </row>
    <row r="91" spans="1:11" ht="99.75" customHeight="1">
      <c r="A91" s="3"/>
      <c r="B91" s="3"/>
      <c r="C91" s="37" t="s">
        <v>141</v>
      </c>
      <c r="D91" s="23" t="s">
        <v>106</v>
      </c>
      <c r="E91" s="114"/>
      <c r="F91" s="4"/>
      <c r="G91" s="83">
        <v>3690</v>
      </c>
      <c r="H91" s="18">
        <v>0</v>
      </c>
      <c r="I91" s="18">
        <v>3855</v>
      </c>
      <c r="J91" s="18">
        <v>4050</v>
      </c>
      <c r="K91" s="18">
        <v>0</v>
      </c>
    </row>
    <row r="92" spans="1:11" ht="31.5">
      <c r="A92" s="3"/>
      <c r="B92" s="3"/>
      <c r="C92" s="37" t="s">
        <v>142</v>
      </c>
      <c r="D92" s="23" t="s">
        <v>70</v>
      </c>
      <c r="E92" s="114"/>
      <c r="F92" s="4"/>
      <c r="G92" s="83">
        <v>52348330</v>
      </c>
      <c r="H92" s="18">
        <v>39283000</v>
      </c>
      <c r="I92" s="18">
        <v>55369650.5</v>
      </c>
      <c r="J92" s="18">
        <v>56534004</v>
      </c>
      <c r="K92" s="18">
        <v>56534004</v>
      </c>
    </row>
    <row r="93" spans="1:11" ht="113.25" customHeight="1">
      <c r="A93" s="3"/>
      <c r="B93" s="3"/>
      <c r="C93" s="37" t="s">
        <v>83</v>
      </c>
      <c r="D93" s="23" t="s">
        <v>68</v>
      </c>
      <c r="E93" s="114"/>
      <c r="F93" s="4"/>
      <c r="G93" s="83">
        <v>25963535.35</v>
      </c>
      <c r="H93" s="18">
        <v>16763896.09</v>
      </c>
      <c r="I93" s="18">
        <v>24719600</v>
      </c>
      <c r="J93" s="18">
        <v>24027850</v>
      </c>
      <c r="K93" s="18">
        <v>24027850</v>
      </c>
    </row>
    <row r="94" spans="1:11" ht="100.5" customHeight="1">
      <c r="A94" s="3"/>
      <c r="B94" s="3"/>
      <c r="C94" s="37" t="s">
        <v>108</v>
      </c>
      <c r="D94" s="23" t="s">
        <v>109</v>
      </c>
      <c r="E94" s="114"/>
      <c r="F94" s="4"/>
      <c r="G94" s="83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ht="78.75">
      <c r="A95" s="3"/>
      <c r="B95" s="3"/>
      <c r="C95" s="37" t="s">
        <v>84</v>
      </c>
      <c r="D95" s="23" t="s">
        <v>69</v>
      </c>
      <c r="E95" s="115"/>
      <c r="F95" s="4"/>
      <c r="G95" s="83">
        <v>-326035.05</v>
      </c>
      <c r="H95" s="18">
        <v>-333052.15</v>
      </c>
      <c r="I95" s="18">
        <v>0</v>
      </c>
      <c r="J95" s="18">
        <v>0</v>
      </c>
      <c r="K95" s="18">
        <v>0</v>
      </c>
    </row>
    <row r="96" spans="1:11" s="56" customFormat="1" ht="19.5" customHeight="1">
      <c r="A96" s="55"/>
      <c r="B96" s="55"/>
      <c r="C96" s="33"/>
      <c r="D96" s="8" t="s">
        <v>71</v>
      </c>
      <c r="E96" s="55"/>
      <c r="F96" s="33"/>
      <c r="G96" s="19">
        <f>G95+G94+G93+G92+G91+G90+G89+G88+G87+G86+G85+G84+G83+G82+G81+G80</f>
        <v>186796011.94</v>
      </c>
      <c r="H96" s="19">
        <f>H95+H94+H93+H92+H91+H90+H89+H88+H87+H86+H85+H84+H83+H82+H81+H80</f>
        <v>122027296.19</v>
      </c>
      <c r="I96" s="19">
        <f>I95+I94+I93+I92+I91+I90+I89+I88+I87+I86+I85+I84+I83+I82+I81+I80</f>
        <v>169458002.15</v>
      </c>
      <c r="J96" s="19">
        <f>J95+J94+J93+J92+J91+J90+J89+J88+J87+J86+J85+J84+J83+J82+J81+J80</f>
        <v>133231684.35</v>
      </c>
      <c r="K96" s="19">
        <f>K95+K94+K93+K92+K91+K90+K89+K88+K87+K86+K85+K84+K83+K82+K81+K80</f>
        <v>133784852.35</v>
      </c>
    </row>
    <row r="97" spans="1:11" s="54" customFormat="1" ht="19.5" customHeight="1">
      <c r="A97" s="124" t="s">
        <v>8</v>
      </c>
      <c r="B97" s="125"/>
      <c r="C97" s="125"/>
      <c r="D97" s="125"/>
      <c r="E97" s="126"/>
      <c r="F97" s="52"/>
      <c r="G97" s="53">
        <f>G96+G80+G79+G77+G63+G55+G41+G38+G27+G24+G19+G16+G13+G7</f>
        <v>256470244.92</v>
      </c>
      <c r="H97" s="53">
        <f>H96+H79+H77+H63+H55+H41+H38+H29+H27+H24+H19+H16+H13+H7</f>
        <v>158623663.31999996</v>
      </c>
      <c r="I97" s="53">
        <f>I96+I77+I63+I55+I41+I38+I27+I24+I16+I13+I7</f>
        <v>242159115.21</v>
      </c>
      <c r="J97" s="53">
        <f>J96+J7+J13+J16+J19+J24+J27+J38+J41++J55+J63+J77+J79</f>
        <v>186816162.41</v>
      </c>
      <c r="K97" s="53">
        <f>K96+K7+K13+K16+K19+K24+K27+K38+K41++K55+K63+K77+K79</f>
        <v>188064030.41</v>
      </c>
    </row>
    <row r="98" spans="1:11" ht="16.5">
      <c r="A98" s="1"/>
      <c r="B98" s="1"/>
      <c r="C98" s="24"/>
      <c r="D98" s="24"/>
      <c r="E98" s="1"/>
      <c r="F98" s="1"/>
      <c r="G98" s="73"/>
      <c r="H98" s="24"/>
      <c r="I98" s="24"/>
      <c r="J98" s="24"/>
      <c r="K98" s="24"/>
    </row>
    <row r="99" spans="1:11" ht="19.5" customHeight="1">
      <c r="A99" s="1" t="s">
        <v>147</v>
      </c>
      <c r="B99" s="1"/>
      <c r="C99" s="24"/>
      <c r="D99" s="24"/>
      <c r="E99" s="1"/>
      <c r="F99" s="1"/>
      <c r="G99" s="73"/>
      <c r="H99" s="24"/>
      <c r="I99" s="45"/>
      <c r="J99" s="24"/>
      <c r="K99" s="24"/>
    </row>
    <row r="100" spans="1:11" ht="19.5" customHeight="1">
      <c r="A100" s="1" t="s">
        <v>175</v>
      </c>
      <c r="B100" s="1"/>
      <c r="C100" s="24"/>
      <c r="D100" s="24"/>
      <c r="E100" s="1"/>
      <c r="F100" s="1"/>
      <c r="G100" s="73"/>
      <c r="H100" s="24"/>
      <c r="I100" s="24"/>
      <c r="J100" s="24"/>
      <c r="K100" s="24"/>
    </row>
    <row r="101" spans="1:11" ht="19.5" customHeight="1">
      <c r="A101" s="109" t="s">
        <v>136</v>
      </c>
      <c r="B101" s="109"/>
      <c r="C101" s="24"/>
      <c r="D101" s="24"/>
      <c r="E101" s="1"/>
      <c r="F101" s="1"/>
      <c r="G101" s="73"/>
      <c r="H101" s="24"/>
      <c r="I101" s="24"/>
      <c r="J101" s="24"/>
      <c r="K101" s="24"/>
    </row>
    <row r="103" spans="1:11" s="7" customFormat="1" ht="12.75">
      <c r="A103" s="116" t="s">
        <v>25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</row>
    <row r="107" spans="7:8" ht="15">
      <c r="G107" s="74"/>
      <c r="H107" s="72"/>
    </row>
    <row r="108" ht="15">
      <c r="G108" s="75"/>
    </row>
  </sheetData>
  <sheetProtection/>
  <mergeCells count="22">
    <mergeCell ref="A2:K2"/>
    <mergeCell ref="A97:E97"/>
    <mergeCell ref="E64:E74"/>
    <mergeCell ref="E39:E40"/>
    <mergeCell ref="E56:E62"/>
    <mergeCell ref="G4:G5"/>
    <mergeCell ref="E8:E12"/>
    <mergeCell ref="E30:E37"/>
    <mergeCell ref="A103:K103"/>
    <mergeCell ref="E20:E23"/>
    <mergeCell ref="C4:D4"/>
    <mergeCell ref="I4:K4"/>
    <mergeCell ref="H4:H5"/>
    <mergeCell ref="E4:E5"/>
    <mergeCell ref="F4:F5"/>
    <mergeCell ref="E42:E55"/>
    <mergeCell ref="A4:A5"/>
    <mergeCell ref="B4:B5"/>
    <mergeCell ref="A101:B101"/>
    <mergeCell ref="E25:E26"/>
    <mergeCell ref="E17:E18"/>
    <mergeCell ref="E80:E95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2019-10-17T13:42:29Z</cp:lastPrinted>
  <dcterms:created xsi:type="dcterms:W3CDTF">2017-10-12T21:01:18Z</dcterms:created>
  <dcterms:modified xsi:type="dcterms:W3CDTF">2019-11-13T12:27:20Z</dcterms:modified>
  <cp:category/>
  <cp:version/>
  <cp:contentType/>
  <cp:contentStatus/>
</cp:coreProperties>
</file>